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FD8A86D5-155A-4616-9767-655CB4EEAE99}" xr6:coauthVersionLast="47" xr6:coauthVersionMax="47" xr10:uidLastSave="{00000000-0000-0000-0000-000000000000}"/>
  <bookViews>
    <workbookView xWindow="-24120" yWindow="2475" windowWidth="24240" windowHeight="13020" xr2:uid="{AFE3F0B7-F2AD-40F8-A1B0-F34925B07879}"/>
  </bookViews>
  <sheets>
    <sheet name="Sanctions Catalogue" sheetId="2" r:id="rId1"/>
  </sheets>
  <externalReferences>
    <externalReference r:id="rId2"/>
  </externalReferences>
  <definedNames>
    <definedName name="_xlnm._FilterDatabase" localSheetId="0" hidden="1">'[1]Catálogo de Sanciones'!$A$8:$P$8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2" l="1"/>
  <c r="M28" i="2" s="1"/>
  <c r="M10" i="2"/>
  <c r="M11" i="2"/>
  <c r="M12" i="2"/>
  <c r="M13" i="2"/>
  <c r="M14" i="2"/>
  <c r="M15" i="2"/>
  <c r="M16" i="2"/>
  <c r="M17" i="2"/>
  <c r="M18" i="2"/>
  <c r="M19" i="2"/>
  <c r="M20" i="2"/>
  <c r="M21" i="2"/>
  <c r="M22" i="2"/>
  <c r="M26" i="2"/>
  <c r="M25" i="2"/>
  <c r="M23" i="2"/>
  <c r="M24" i="2"/>
  <c r="L26" i="2"/>
  <c r="L24" i="2"/>
  <c r="L25" i="2"/>
  <c r="L23" i="2"/>
  <c r="L10" i="2"/>
  <c r="L11" i="2"/>
  <c r="L12" i="2"/>
  <c r="L13" i="2"/>
  <c r="L14" i="2"/>
  <c r="L15" i="2"/>
  <c r="L16" i="2"/>
  <c r="L17" i="2"/>
  <c r="L18" i="2"/>
  <c r="L19" i="2"/>
  <c r="L20" i="2"/>
  <c r="L21" i="2"/>
  <c r="L22" i="2"/>
  <c r="L28" i="2" l="1"/>
  <c r="K10" i="2"/>
  <c r="K11" i="2"/>
  <c r="K12" i="2"/>
  <c r="K13" i="2"/>
  <c r="K14" i="2"/>
  <c r="K15" i="2"/>
  <c r="K16" i="2"/>
  <c r="K17" i="2"/>
  <c r="K18" i="2"/>
  <c r="K19" i="2"/>
  <c r="K20" i="2"/>
  <c r="K21" i="2"/>
  <c r="K22" i="2"/>
  <c r="K23" i="2"/>
  <c r="K24" i="2"/>
  <c r="K25" i="2"/>
  <c r="K26" i="2"/>
  <c r="K9" i="2"/>
  <c r="M9" i="2" l="1"/>
  <c r="L9" i="2"/>
</calcChain>
</file>

<file path=xl/sharedStrings.xml><?xml version="1.0" encoding="utf-8"?>
<sst xmlns="http://schemas.openxmlformats.org/spreadsheetml/2006/main" count="254" uniqueCount="108">
  <si>
    <t>Not enough honey is left for the bees</t>
  </si>
  <si>
    <t>Inclusion of conventional colonies without undergoing a conversion period</t>
  </si>
  <si>
    <t>Use of inappropriate materials in hives</t>
  </si>
  <si>
    <t>Use of conventional feed</t>
  </si>
  <si>
    <t>Artificial feeding during inappropriate periods</t>
  </si>
  <si>
    <t>Lack of hygiene</t>
  </si>
  <si>
    <t>Threatening or attempting to bribe the inspector or any member of the evaluation and certification department in order to obtain certification.</t>
  </si>
  <si>
    <t>Failure to conduct internal inspections of 100% of the producers involved in the organic process</t>
  </si>
  <si>
    <t xml:space="preserve">Failure to report on transhumance </t>
  </si>
  <si>
    <t>JAS</t>
  </si>
  <si>
    <t>N/A</t>
  </si>
  <si>
    <t>Notification 1606. Art. 4</t>
  </si>
  <si>
    <t>Criterion 26. Section IV</t>
  </si>
  <si>
    <t>NOP</t>
  </si>
  <si>
    <t>§205.103</t>
  </si>
  <si>
    <t>§205.237 (a)</t>
  </si>
  <si>
    <t>§205.105</t>
  </si>
  <si>
    <t>§205.239(a)(1)</t>
  </si>
  <si>
    <t>§205.236</t>
  </si>
  <si>
    <t>§205.238(a)(2)</t>
  </si>
  <si>
    <t>§205.238 (c)</t>
  </si>
  <si>
    <t>§205.102</t>
  </si>
  <si>
    <t xml:space="preserve">§ 205.239 (a), § 205.242 (a)(4), § 205.271, § 205.272, </t>
  </si>
  <si>
    <t>§205.300, §205.301</t>
  </si>
  <si>
    <t>205.501 (a)(11)(iii)</t>
  </si>
  <si>
    <t>§205.400 (c)</t>
  </si>
  <si>
    <t>§205.400(g)(4)</t>
  </si>
  <si>
    <t>§205.400(g)(8)</t>
  </si>
  <si>
    <t>§205.400 (f)</t>
  </si>
  <si>
    <t>Reg (EU) 2018/848 Art. 36 (1)(g)</t>
  </si>
  <si>
    <t>Reg (EU) 2018/848 Annex II  Part II  1.9.6.2 (a)</t>
  </si>
  <si>
    <t>Reg (EU) 2018/848 Annex II  Part II  1.9.6.2 (b)</t>
  </si>
  <si>
    <t xml:space="preserve"> Reg (EU) 2018/848 Annex II  Part II  1.9.6.5</t>
  </si>
  <si>
    <t>Reg (EU) 2018/848 Annex II  Part II  1.2.2 (f) and 1.3.4.2</t>
  </si>
  <si>
    <t xml:space="preserve"> Reg (EU) 2018/848 Art. 39</t>
  </si>
  <si>
    <t xml:space="preserve"> Reg (EU) 2018/848 Art. 5 (e) and Art. 7</t>
  </si>
  <si>
    <t>Reg (EU) 2018/848  Art. 39, Art. 46(2)(c)</t>
  </si>
  <si>
    <t>Reg (EU) 2018/848 Art. 36 (g), Reg (EU) 2021/715 Art. 1 (1) (b) ii</t>
  </si>
  <si>
    <t>Reg (EU) 2018/848 Art. 36 (g), Reg (EU) 2021/715 Art. 2</t>
  </si>
  <si>
    <t>Reg (EU) 2018/848  Art. 5 (e), Annex II  Part II  1.2.2 (f)</t>
  </si>
  <si>
    <t xml:space="preserve"> Reg (EU) 2018/848  Art. 5 (e),  Annex II  Part II  1.9.6.5 (d)</t>
  </si>
  <si>
    <t xml:space="preserve"> Reg (EU) 2018/848  Art. 5(e), Annex II  Part II  1.9.6.3(F)</t>
  </si>
  <si>
    <t xml:space="preserve"> Reg (EU) 2018/848  Art. 5(e), Annex II Part IV 1.1, 1.2, 1.3, 1.4 </t>
  </si>
  <si>
    <t>Measure</t>
  </si>
  <si>
    <t>Critical</t>
  </si>
  <si>
    <t xml:space="preserve">NOP Equivalent </t>
  </si>
  <si>
    <t>Major Noncompliances – Denial or
Proposed Revocation of Certification</t>
  </si>
  <si>
    <t>Noncompliance</t>
  </si>
  <si>
    <t>EU</t>
  </si>
  <si>
    <t>Reg. (EU) 2021/1698, Annex IV, Part B</t>
  </si>
  <si>
    <t>Reg. (EU) 2021/1698, Annex IV, Part A</t>
  </si>
  <si>
    <t>All Categories</t>
  </si>
  <si>
    <t>Reg. (EU) 2018/848, Art. 32, 
Reg. (EU) 2021/1698, Annex IV, Part B</t>
  </si>
  <si>
    <t>Notification 1605. Art. 4.
Notification 1606. Art. 4</t>
  </si>
  <si>
    <t>§205.105 (e)
 §205.105 (f)</t>
  </si>
  <si>
    <t xml:space="preserve">Reg (EU) 2018/848 Art. 9, Art. 11 
</t>
  </si>
  <si>
    <t>§205.272 (a)
§205.105, §205.270 (c) 
§ 205.271 (c), § 205.271 (d), § 205.271 (e), § 205.271 (f)
§ 205.273</t>
  </si>
  <si>
    <t>Reg (EU) 2018/848 (68)
Reg (EU) 2018/848 Art. 30, Annex II  Part IV (1.4, 1.5)
Reg (EU) 2018/848 (24),   Art. 5 (e), Art. 30, Annex II  Part IV (1.4)
 Reg (EU) 2018/848 (68),  Art. 5 (e),  Art. 28, Annex III
 Reg (EU) 2018/848  Art. 5(e),  Art. 28, Part IV 1.4 and 1.5
 Reg (EU) 2018/848 (68), Art. 28, 29</t>
  </si>
  <si>
    <t>Notification 1606, Art. 4, Inspection Manual P49</t>
  </si>
  <si>
    <t>No clean water sources available</t>
  </si>
  <si>
    <t>Reference</t>
  </si>
  <si>
    <t>Scope</t>
  </si>
  <si>
    <t>Are the preventive measures adopted by the operator proportionate and adequate, and are the controls they have established effective?</t>
  </si>
  <si>
    <t>Does the non-compliance affect the integrity of the organic or in-conversion product?</t>
  </si>
  <si>
    <t>Intentional use of GMOs</t>
  </si>
  <si>
    <t>Proposed Suspension</t>
  </si>
  <si>
    <t>Major Noncompliances – Denial or
Proposed Suspension of Certification</t>
  </si>
  <si>
    <t>Withdrawal/Cancellation of the certificate
For NOP-USDA, see Proc-AA</t>
  </si>
  <si>
    <t>Suspension of the certificate
For NOP-USDA, see Proc-AA</t>
  </si>
  <si>
    <t>Select</t>
  </si>
  <si>
    <r>
      <t xml:space="preserve">The operator failed to correct previous significant non-compliances or repeatedly failed to correct other categories of non-compliance, </t>
    </r>
    <r>
      <rPr>
        <b/>
        <u/>
        <sz val="10"/>
        <rFont val="Aptos Display"/>
        <family val="2"/>
      </rPr>
      <t>and (see column J)</t>
    </r>
  </si>
  <si>
    <t>Conventional crops or other sources of contamination in the feeding zone</t>
  </si>
  <si>
    <t>The wax has not been replaced during conversion</t>
  </si>
  <si>
    <t>Use of prohibited allopathic veterinary medicines or acaricides</t>
  </si>
  <si>
    <t>Harvesting tools, post-harvest handling, transportation, etc., that may jeopardize the product’s organic identity</t>
  </si>
  <si>
    <t xml:space="preserve">Purchases from a supplier with an expired certification, in volumes smaller than those being purchased, with scopes that do not match the certification being held (e.g., a supplier with NOP certification and a buyer with JAS certification) </t>
  </si>
  <si>
    <t xml:space="preserve">Use of prohibited practices, including but not limited to: use of GMOs, ionizing radiation, manure slurry, etc. </t>
  </si>
  <si>
    <t>The operator failed to correct, or failed to correct in a timely manner, a minor non-compliance</t>
  </si>
  <si>
    <t>§205.201 (c)</t>
  </si>
  <si>
    <t>Reg (EU) 2021/279, Art. 4-5</t>
  </si>
  <si>
    <t>Lack of an internal control system (ICS) in the initial phase of the certification process that guarantees the organic identity of its members</t>
  </si>
  <si>
    <t>EU/JAS Category</t>
  </si>
  <si>
    <t>Code: CS</t>
  </si>
  <si>
    <t>Version: 4</t>
  </si>
  <si>
    <t>Page 1 of 1</t>
  </si>
  <si>
    <t>Reviewed by: Quality Manager</t>
  </si>
  <si>
    <t>Approved by: Quality Manager</t>
  </si>
  <si>
    <t>Is this a recurrence?</t>
  </si>
  <si>
    <t>Does the traceability system have the ability to locate the affected product(s) in the supply chain and prohibit imports from third countries for placing product(s) on the Union market with reference to organic production?</t>
  </si>
  <si>
    <t>Group of Operators</t>
  </si>
  <si>
    <t>Processing</t>
  </si>
  <si>
    <t>Apiculture</t>
  </si>
  <si>
    <t>No reference to organic production in the labelling and advertising of the entire lot or production run concerned
Prohibition, for a specified period, on the marketing of the product in question
New conversion period required
Limitation of the certificate’s scope/ Partial suspension
Improvement of the implementation of the precautionary measures and the controls that the operator has put in place to ensure compliance
For NOP-USDA, see Proc-AA</t>
  </si>
  <si>
    <t>Major</t>
  </si>
  <si>
    <t>Effective date: August 2025</t>
  </si>
  <si>
    <t>Elaborated or updated by: Technical Department</t>
  </si>
  <si>
    <t>Catalogue of Sanctions for Organic Certification - Mayacert S.A.</t>
  </si>
  <si>
    <t>Name of the document: Catalogue of Sanctions</t>
  </si>
  <si>
    <t>Failure of the ICS to detect non-compliances</t>
  </si>
  <si>
    <t xml:space="preserve">The ICS' internal regulations or internal processes do not comply with regulatory requirements (e.g., training, records, maps, structure, high-risk members…) </t>
  </si>
  <si>
    <t>The operator denies Mayacert access to the premises subject to controls, or to its accounting records, including financial records, or refuses to allow Mayacert to take samples.</t>
  </si>
  <si>
    <t>Significant deviation between input and output calculation (mass balance)</t>
  </si>
  <si>
    <t xml:space="preserve">Absence of records and financial records showing the compliance with regulations </t>
  </si>
  <si>
    <t>Intentional omission of information leading to incomplete records</t>
  </si>
  <si>
    <t>Falsification of documents connected with the certification of organic products</t>
  </si>
  <si>
    <t>Intentional re-labelling of downgraded products as organic</t>
  </si>
  <si>
    <t>Intentional mixing organic with in-conversion or non-organic products</t>
  </si>
  <si>
    <t>Intentional use of non-authorised substances or products within the scope of the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</si>
</sst>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scheme val="minor"/>
    </font>
    <font>
      <sz val="11"/>
      <color theme="1"/>
      <name val="Aptos Display"/>
      <family val="2"/>
    </font>
    <font>
      <b/>
      <sz val="11"/>
      <color theme="1"/>
      <name val="Aptos Display"/>
      <family val="2"/>
    </font>
    <font>
      <sz val="11"/>
      <name val="Aptos Display"/>
      <family val="2"/>
    </font>
    <font>
      <b/>
      <sz val="20"/>
      <color theme="1"/>
      <name val="Aptos Display"/>
      <family val="2"/>
    </font>
    <font>
      <sz val="10"/>
      <color theme="1"/>
      <name val="Aptos Display"/>
      <family val="2"/>
    </font>
    <font>
      <b/>
      <sz val="10"/>
      <color theme="1"/>
      <name val="Aptos Display"/>
      <family val="2"/>
    </font>
    <font>
      <sz val="10"/>
      <name val="Aptos Display"/>
      <family val="2"/>
    </font>
    <font>
      <b/>
      <u/>
      <sz val="10"/>
      <name val="Aptos Display"/>
      <family val="2"/>
    </font>
    <font>
      <b/>
      <sz val="10"/>
      <color rgb="FF333333"/>
      <name val="Aptos Display"/>
      <family val="2"/>
    </font>
    <font>
      <sz val="12"/>
      <color theme="1"/>
      <name val="Aptos Display"/>
      <family val="2"/>
    </font>
    <font>
      <b/>
      <sz val="28"/>
      <color theme="1"/>
      <name val="Aptos Display"/>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7">
    <xf numFmtId="0" fontId="0" fillId="0" borderId="0" xfId="0"/>
    <xf numFmtId="0" fontId="0" fillId="2" borderId="0" xfId="0" applyFill="1"/>
    <xf numFmtId="0" fontId="5" fillId="0" borderId="7" xfId="0" applyFont="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left"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6" fillId="2" borderId="0" xfId="0" applyFont="1" applyFill="1" applyAlignment="1">
      <alignment vertical="center" wrapText="1"/>
    </xf>
    <xf numFmtId="0" fontId="6" fillId="5" borderId="2"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1" fillId="2" borderId="0" xfId="0" applyFont="1" applyFill="1"/>
    <xf numFmtId="0" fontId="10" fillId="2" borderId="0" xfId="0" applyFont="1" applyFill="1" applyAlignment="1">
      <alignment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5" xfId="0" applyFont="1" applyFill="1" applyBorder="1" applyAlignment="1">
      <alignment horizontal="center" vertical="center" wrapText="1"/>
    </xf>
    <xf numFmtId="0" fontId="4" fillId="2" borderId="0" xfId="0" applyFont="1" applyFill="1" applyAlignment="1">
      <alignment vertical="center" wrapText="1"/>
    </xf>
    <xf numFmtId="0" fontId="6" fillId="6" borderId="7" xfId="0" applyFont="1" applyFill="1" applyBorder="1" applyAlignment="1" applyProtection="1">
      <alignment horizontal="center" vertical="center" wrapText="1"/>
      <protection hidden="1"/>
    </xf>
    <xf numFmtId="0" fontId="5" fillId="6" borderId="7" xfId="0" applyFont="1" applyFill="1" applyBorder="1" applyAlignment="1" applyProtection="1">
      <alignment horizontal="left" vertical="center" wrapText="1"/>
      <protection hidden="1"/>
    </xf>
    <xf numFmtId="0" fontId="5" fillId="6" borderId="1" xfId="0" applyFont="1" applyFill="1" applyBorder="1" applyAlignment="1" applyProtection="1">
      <alignment horizontal="left" vertical="center" wrapText="1"/>
      <protection hidden="1"/>
    </xf>
    <xf numFmtId="0" fontId="6" fillId="6"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left" vertical="center" wrapText="1"/>
      <protection hidden="1"/>
    </xf>
    <xf numFmtId="0" fontId="9" fillId="4" borderId="1" xfId="0" applyFont="1" applyFill="1" applyBorder="1" applyAlignment="1" applyProtection="1">
      <alignment horizontal="center" vertical="center" wrapText="1"/>
      <protection hidden="1"/>
    </xf>
    <xf numFmtId="0" fontId="11"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29076</xdr:colOff>
      <xdr:row>0</xdr:row>
      <xdr:rowOff>156912</xdr:rowOff>
    </xdr:from>
    <xdr:to>
      <xdr:col>2</xdr:col>
      <xdr:colOff>59556</xdr:colOff>
      <xdr:row>5</xdr:row>
      <xdr:rowOff>16443</xdr:rowOff>
    </xdr:to>
    <xdr:pic>
      <xdr:nvPicPr>
        <xdr:cNvPr id="2" name="Imagen 1" descr="Logotipo&#10;&#10;Descripción generada automáticamente">
          <a:extLst>
            <a:ext uri="{FF2B5EF4-FFF2-40B4-BE49-F238E27FC236}">
              <a16:creationId xmlns:a16="http://schemas.microsoft.com/office/drawing/2014/main" id="{8E8CFE94-8E3C-4310-A7F6-749B0250919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155" y="156912"/>
          <a:ext cx="833989" cy="78576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t&#225;logo%20de%20Sancion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álogo de Sancione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7626-A007-472D-A130-0A753C7EB964}">
  <dimension ref="B1:P45"/>
  <sheetViews>
    <sheetView tabSelected="1" zoomScale="80" zoomScaleNormal="80" workbookViewId="0">
      <pane xSplit="4" ySplit="8" topLeftCell="E9" activePane="bottomRight" state="frozen"/>
      <selection pane="topRight" activeCell="E1" sqref="E1"/>
      <selection pane="bottomLeft" activeCell="A9" sqref="A9"/>
      <selection pane="bottomRight" activeCell="E9" sqref="E9"/>
    </sheetView>
  </sheetViews>
  <sheetFormatPr defaultColWidth="11.5546875" defaultRowHeight="14.4" x14ac:dyDescent="0.3"/>
  <cols>
    <col min="1" max="1" width="3.77734375" style="4" customWidth="1"/>
    <col min="2" max="2" width="11.5546875" style="4"/>
    <col min="3" max="3" width="29.44140625" style="4" customWidth="1"/>
    <col min="4" max="4" width="16.77734375" style="4" customWidth="1"/>
    <col min="5" max="5" width="18.6640625" style="4" customWidth="1"/>
    <col min="6" max="6" width="32.21875" style="5" customWidth="1"/>
    <col min="7" max="7" width="39.77734375" style="4" customWidth="1"/>
    <col min="8" max="9" width="30" style="4" customWidth="1"/>
    <col min="10" max="10" width="61.44140625" style="4" customWidth="1"/>
    <col min="11" max="11" width="17.21875" style="4" customWidth="1"/>
    <col min="12" max="12" width="23.109375" style="5" customWidth="1"/>
    <col min="13" max="13" width="79.77734375" style="8" customWidth="1"/>
    <col min="14" max="16384" width="11.5546875" style="4"/>
  </cols>
  <sheetData>
    <row r="1" spans="2:16" x14ac:dyDescent="0.3">
      <c r="B1" s="5"/>
      <c r="C1" s="5"/>
      <c r="D1" s="5"/>
      <c r="E1" s="6"/>
      <c r="F1" s="6"/>
      <c r="G1" s="5"/>
      <c r="H1" s="6"/>
      <c r="I1" s="6"/>
      <c r="J1" s="7"/>
      <c r="K1" s="7"/>
      <c r="L1" s="7"/>
      <c r="N1" s="5"/>
      <c r="O1" s="5"/>
      <c r="P1" s="5"/>
    </row>
    <row r="2" spans="2:16" ht="15" customHeight="1" x14ac:dyDescent="0.3">
      <c r="B2" s="5"/>
      <c r="C2" s="5"/>
      <c r="D2" s="5"/>
      <c r="E2" s="36" t="s">
        <v>96</v>
      </c>
      <c r="F2" s="36"/>
      <c r="G2" s="36"/>
      <c r="H2" s="36"/>
      <c r="I2" s="36"/>
      <c r="J2" s="36"/>
      <c r="K2" s="36"/>
      <c r="L2" s="36"/>
      <c r="M2" s="36"/>
      <c r="N2" s="28"/>
      <c r="O2" s="28"/>
      <c r="P2" s="28"/>
    </row>
    <row r="3" spans="2:16" ht="15" customHeight="1" x14ac:dyDescent="0.3">
      <c r="B3" s="5"/>
      <c r="C3" s="5"/>
      <c r="D3" s="5"/>
      <c r="E3" s="36"/>
      <c r="F3" s="36"/>
      <c r="G3" s="36"/>
      <c r="H3" s="36"/>
      <c r="I3" s="36"/>
      <c r="J3" s="36"/>
      <c r="K3" s="36"/>
      <c r="L3" s="36"/>
      <c r="M3" s="36"/>
      <c r="N3" s="28"/>
      <c r="O3" s="28"/>
      <c r="P3" s="28"/>
    </row>
    <row r="4" spans="2:16" ht="14.4" customHeight="1" x14ac:dyDescent="0.3">
      <c r="B4" s="5"/>
      <c r="C4" s="5"/>
      <c r="D4" s="5"/>
      <c r="E4" s="36"/>
      <c r="F4" s="36"/>
      <c r="G4" s="36"/>
      <c r="H4" s="36"/>
      <c r="I4" s="36"/>
      <c r="J4" s="36"/>
      <c r="K4" s="36"/>
      <c r="L4" s="36"/>
      <c r="M4" s="36"/>
      <c r="N4" s="28"/>
      <c r="O4" s="28"/>
      <c r="P4" s="28"/>
    </row>
    <row r="5" spans="2:16" x14ac:dyDescent="0.3">
      <c r="B5" s="5"/>
      <c r="C5" s="5"/>
      <c r="D5" s="5"/>
      <c r="E5" s="36"/>
      <c r="F5" s="36"/>
      <c r="G5" s="36"/>
      <c r="H5" s="36"/>
      <c r="I5" s="36"/>
      <c r="J5" s="36"/>
      <c r="K5" s="36"/>
      <c r="L5" s="36"/>
      <c r="M5" s="36"/>
      <c r="N5" s="5"/>
      <c r="O5" s="5"/>
      <c r="P5" s="5"/>
    </row>
    <row r="6" spans="2:16" ht="15" thickBot="1" x14ac:dyDescent="0.35">
      <c r="B6" s="5"/>
      <c r="C6" s="5"/>
      <c r="D6" s="5"/>
      <c r="E6" s="5"/>
      <c r="G6" s="5"/>
      <c r="H6" s="5"/>
      <c r="I6" s="5"/>
      <c r="J6" s="5"/>
      <c r="K6" s="5"/>
      <c r="N6" s="5"/>
      <c r="O6" s="5"/>
      <c r="P6" s="5"/>
    </row>
    <row r="7" spans="2:16" s="9" customFormat="1" ht="25.8" customHeight="1" thickBot="1" x14ac:dyDescent="0.35">
      <c r="B7" s="42" t="s">
        <v>60</v>
      </c>
      <c r="C7" s="43"/>
      <c r="D7" s="44"/>
      <c r="E7" s="45" t="s">
        <v>61</v>
      </c>
      <c r="F7" s="45" t="s">
        <v>47</v>
      </c>
      <c r="G7" s="45" t="s">
        <v>62</v>
      </c>
      <c r="H7" s="45" t="s">
        <v>63</v>
      </c>
      <c r="I7" s="45" t="s">
        <v>87</v>
      </c>
      <c r="J7" s="45" t="s">
        <v>88</v>
      </c>
      <c r="K7" s="45" t="s">
        <v>81</v>
      </c>
      <c r="L7" s="45" t="s">
        <v>45</v>
      </c>
      <c r="M7" s="45" t="s">
        <v>43</v>
      </c>
      <c r="N7" s="10"/>
      <c r="O7" s="10"/>
      <c r="P7" s="10"/>
    </row>
    <row r="8" spans="2:16" s="11" customFormat="1" ht="43.8" customHeight="1" thickBot="1" x14ac:dyDescent="0.35">
      <c r="B8" s="12" t="s">
        <v>13</v>
      </c>
      <c r="C8" s="12" t="s">
        <v>48</v>
      </c>
      <c r="D8" s="12" t="s">
        <v>9</v>
      </c>
      <c r="E8" s="46"/>
      <c r="F8" s="46"/>
      <c r="G8" s="46"/>
      <c r="H8" s="46"/>
      <c r="I8" s="46"/>
      <c r="J8" s="46"/>
      <c r="K8" s="46"/>
      <c r="L8" s="46"/>
      <c r="M8" s="46"/>
      <c r="N8" s="1"/>
      <c r="O8" s="1"/>
      <c r="P8" s="1"/>
    </row>
    <row r="9" spans="2:16" ht="147" customHeight="1" x14ac:dyDescent="0.3">
      <c r="B9" s="13" t="s">
        <v>15</v>
      </c>
      <c r="C9" s="14" t="s">
        <v>32</v>
      </c>
      <c r="D9" s="15" t="s">
        <v>10</v>
      </c>
      <c r="E9" s="16" t="s">
        <v>91</v>
      </c>
      <c r="F9" s="17" t="s">
        <v>71</v>
      </c>
      <c r="G9" s="2" t="s">
        <v>69</v>
      </c>
      <c r="H9" s="2" t="s">
        <v>69</v>
      </c>
      <c r="I9" s="2" t="s">
        <v>69</v>
      </c>
      <c r="J9" s="2" t="s">
        <v>69</v>
      </c>
      <c r="K9" s="29" t="str">
        <f>IF(OR(G9="Select",H9="Select",I9="Select",J9="Select"),"",
IF(AND(G9="Yes",H9="No",I9="No",J9="Yes"),"Minor",
IF(AND(G9="Yes",H9="No",I9="No",J9="No"),"Major",
IF(AND(G9="No",H9="Yes",I9="Yes",J9="No"),"Critical",
"Major"))))</f>
        <v/>
      </c>
      <c r="L9" s="29" t="str">
        <f>IF(K9="Minor","Notice of Noncompliance",
IF(OR(K9="Major",K9="Critical"),"Major Noncompliances – Denial or Proposed Suspension of Certification",""))</f>
        <v/>
      </c>
      <c r="M9" s="30" t="str">
        <f t="shared" ref="M9:M21" si="0">IF(K9="Minor",
   "Submission by the operator of an action plan within 30 days",
IF(K9="Major",
   "No reference to organic production in the labelling and advertising of the entire lot or production run concerned." &amp; CHAR(10) &amp;
   "Prohibition, for a specified period, on the marketing of the product in question." &amp; CHAR(10) &amp;
   "New conversion period required." &amp; CHAR(10) &amp;
   "Limitation of the certificate’s scope/ Partial suspension." &amp; CHAR(10) &amp;
   "Improvement of the implementation of the precautionary measures and the controls that the operator has put in place to ensure compliance." &amp; CHAR(10) &amp; CHAR(10) &amp;
   "For NOP-USDA, see Proc-AA",
IF(K9="Critical",
   "No reference to organic production in the labelling and advertising of the entire lot or production run concerned." &amp; CHAR(10) &amp;
   "Prohibition, for a specified period, on the marketing of the product in question." &amp; CHAR(10) &amp;
   "New conversion period required." &amp; CHAR(10) &amp;
   "Limitation of the certificate’s scope/ Partial suspension." &amp; CHAR(10) &amp;
   "Improvement of the implementation of the precautionary measures and the controls that the operator has put in place to ensure compliance." &amp; CHAR(10) &amp;
   "Suspension of the certificate." &amp; CHAR(10) &amp;
   "Withdrawal/Cancellation of the certificate." &amp; CHAR(10) &amp; CHAR(10) &amp;
   "For NOP-USDA, see Proc-AA",
"Review")))</f>
        <v>Review</v>
      </c>
      <c r="N9" s="5"/>
      <c r="O9" s="5"/>
      <c r="P9" s="5"/>
    </row>
    <row r="10" spans="2:16" ht="147" customHeight="1" x14ac:dyDescent="0.3">
      <c r="B10" s="13" t="s">
        <v>17</v>
      </c>
      <c r="C10" s="14" t="s">
        <v>32</v>
      </c>
      <c r="D10" s="15" t="s">
        <v>10</v>
      </c>
      <c r="E10" s="16" t="s">
        <v>91</v>
      </c>
      <c r="F10" s="17" t="s">
        <v>59</v>
      </c>
      <c r="G10" s="2" t="s">
        <v>69</v>
      </c>
      <c r="H10" s="2" t="s">
        <v>69</v>
      </c>
      <c r="I10" s="2" t="s">
        <v>69</v>
      </c>
      <c r="J10" s="2" t="s">
        <v>69</v>
      </c>
      <c r="K10" s="29" t="str">
        <f t="shared" ref="K10:K26" si="1">IF(OR(G10="Select",H10="Select",I10="Select",J10="Select"),"",
IF(AND(G10="Yes",H10="No",I10="No",J10="Yes"),"Minor",
IF(AND(G10="Yes",H10="No",I10="No",J10="No"),"Major",
IF(AND(G10="No",H10="Yes",I10="Yes",J10="No"),"Critical",
"Major"))))</f>
        <v/>
      </c>
      <c r="L10" s="29" t="str">
        <f t="shared" ref="L10:L22" si="2">IF(K10="Minor","Notice of Noncompliance",
IF(OR(K10="Major",K10="Critical"),"Major Noncompliances – Denial or Proposed Suspension of Certification",""))</f>
        <v/>
      </c>
      <c r="M10" s="30" t="str">
        <f t="shared" si="0"/>
        <v>Review</v>
      </c>
      <c r="N10" s="5"/>
      <c r="O10" s="5"/>
      <c r="P10" s="5"/>
    </row>
    <row r="11" spans="2:16" ht="147" customHeight="1" x14ac:dyDescent="0.3">
      <c r="B11" s="13" t="s">
        <v>18</v>
      </c>
      <c r="C11" s="14" t="s">
        <v>39</v>
      </c>
      <c r="D11" s="15" t="s">
        <v>10</v>
      </c>
      <c r="E11" s="16" t="s">
        <v>91</v>
      </c>
      <c r="F11" s="17" t="s">
        <v>1</v>
      </c>
      <c r="G11" s="2" t="s">
        <v>69</v>
      </c>
      <c r="H11" s="2" t="s">
        <v>69</v>
      </c>
      <c r="I11" s="2" t="s">
        <v>69</v>
      </c>
      <c r="J11" s="2" t="s">
        <v>69</v>
      </c>
      <c r="K11" s="29" t="str">
        <f t="shared" si="1"/>
        <v/>
      </c>
      <c r="L11" s="29" t="str">
        <f t="shared" si="2"/>
        <v/>
      </c>
      <c r="M11" s="30" t="str">
        <f t="shared" si="0"/>
        <v>Review</v>
      </c>
      <c r="N11" s="5"/>
      <c r="O11" s="5"/>
      <c r="P11" s="5"/>
    </row>
    <row r="12" spans="2:16" ht="147" customHeight="1" x14ac:dyDescent="0.3">
      <c r="B12" s="13" t="s">
        <v>10</v>
      </c>
      <c r="C12" s="14" t="s">
        <v>33</v>
      </c>
      <c r="D12" s="15" t="s">
        <v>10</v>
      </c>
      <c r="E12" s="16" t="s">
        <v>91</v>
      </c>
      <c r="F12" s="17" t="s">
        <v>72</v>
      </c>
      <c r="G12" s="2" t="s">
        <v>69</v>
      </c>
      <c r="H12" s="2" t="s">
        <v>69</v>
      </c>
      <c r="I12" s="2" t="s">
        <v>69</v>
      </c>
      <c r="J12" s="2" t="s">
        <v>69</v>
      </c>
      <c r="K12" s="29" t="str">
        <f t="shared" si="1"/>
        <v/>
      </c>
      <c r="L12" s="29" t="str">
        <f t="shared" si="2"/>
        <v/>
      </c>
      <c r="M12" s="30" t="str">
        <f t="shared" si="0"/>
        <v>Review</v>
      </c>
      <c r="N12" s="5"/>
      <c r="O12" s="5"/>
      <c r="P12" s="5"/>
    </row>
    <row r="13" spans="2:16" ht="147" customHeight="1" x14ac:dyDescent="0.3">
      <c r="B13" s="13" t="s">
        <v>16</v>
      </c>
      <c r="C13" s="14" t="s">
        <v>40</v>
      </c>
      <c r="D13" s="15" t="s">
        <v>10</v>
      </c>
      <c r="E13" s="16" t="s">
        <v>91</v>
      </c>
      <c r="F13" s="17" t="s">
        <v>2</v>
      </c>
      <c r="G13" s="2" t="s">
        <v>69</v>
      </c>
      <c r="H13" s="2" t="s">
        <v>69</v>
      </c>
      <c r="I13" s="2" t="s">
        <v>69</v>
      </c>
      <c r="J13" s="2" t="s">
        <v>69</v>
      </c>
      <c r="K13" s="29" t="str">
        <f t="shared" si="1"/>
        <v/>
      </c>
      <c r="L13" s="29" t="str">
        <f t="shared" si="2"/>
        <v/>
      </c>
      <c r="M13" s="30" t="str">
        <f t="shared" si="0"/>
        <v>Review</v>
      </c>
      <c r="N13" s="5"/>
      <c r="O13" s="5"/>
      <c r="P13" s="5"/>
    </row>
    <row r="14" spans="2:16" ht="147" customHeight="1" x14ac:dyDescent="0.3">
      <c r="B14" s="13" t="s">
        <v>19</v>
      </c>
      <c r="C14" s="14" t="s">
        <v>30</v>
      </c>
      <c r="D14" s="15" t="s">
        <v>10</v>
      </c>
      <c r="E14" s="16" t="s">
        <v>91</v>
      </c>
      <c r="F14" s="17" t="s">
        <v>0</v>
      </c>
      <c r="G14" s="2" t="s">
        <v>69</v>
      </c>
      <c r="H14" s="2" t="s">
        <v>69</v>
      </c>
      <c r="I14" s="2" t="s">
        <v>69</v>
      </c>
      <c r="J14" s="2" t="s">
        <v>69</v>
      </c>
      <c r="K14" s="29" t="str">
        <f t="shared" si="1"/>
        <v/>
      </c>
      <c r="L14" s="29" t="str">
        <f t="shared" si="2"/>
        <v/>
      </c>
      <c r="M14" s="30" t="str">
        <f t="shared" si="0"/>
        <v>Review</v>
      </c>
      <c r="N14" s="5"/>
      <c r="O14" s="5"/>
      <c r="P14" s="5"/>
    </row>
    <row r="15" spans="2:16" ht="147" customHeight="1" x14ac:dyDescent="0.3">
      <c r="B15" s="13" t="s">
        <v>19</v>
      </c>
      <c r="C15" s="14" t="s">
        <v>31</v>
      </c>
      <c r="D15" s="15" t="s">
        <v>10</v>
      </c>
      <c r="E15" s="16" t="s">
        <v>91</v>
      </c>
      <c r="F15" s="17" t="s">
        <v>3</v>
      </c>
      <c r="G15" s="2" t="s">
        <v>69</v>
      </c>
      <c r="H15" s="2" t="s">
        <v>69</v>
      </c>
      <c r="I15" s="2" t="s">
        <v>69</v>
      </c>
      <c r="J15" s="2" t="s">
        <v>69</v>
      </c>
      <c r="K15" s="29" t="str">
        <f t="shared" si="1"/>
        <v/>
      </c>
      <c r="L15" s="29" t="str">
        <f t="shared" si="2"/>
        <v/>
      </c>
      <c r="M15" s="30" t="str">
        <f t="shared" si="0"/>
        <v>Review</v>
      </c>
      <c r="N15" s="5"/>
      <c r="O15" s="5"/>
      <c r="P15" s="5"/>
    </row>
    <row r="16" spans="2:16" ht="147" customHeight="1" x14ac:dyDescent="0.3">
      <c r="B16" s="13" t="s">
        <v>10</v>
      </c>
      <c r="C16" s="14" t="s">
        <v>31</v>
      </c>
      <c r="D16" s="15" t="s">
        <v>10</v>
      </c>
      <c r="E16" s="16" t="s">
        <v>91</v>
      </c>
      <c r="F16" s="17" t="s">
        <v>4</v>
      </c>
      <c r="G16" s="2" t="s">
        <v>69</v>
      </c>
      <c r="H16" s="2" t="s">
        <v>69</v>
      </c>
      <c r="I16" s="2" t="s">
        <v>69</v>
      </c>
      <c r="J16" s="2" t="s">
        <v>69</v>
      </c>
      <c r="K16" s="29" t="str">
        <f t="shared" si="1"/>
        <v/>
      </c>
      <c r="L16" s="29" t="str">
        <f t="shared" si="2"/>
        <v/>
      </c>
      <c r="M16" s="30" t="str">
        <f t="shared" si="0"/>
        <v>Review</v>
      </c>
      <c r="N16" s="5"/>
      <c r="O16" s="5"/>
      <c r="P16" s="5"/>
    </row>
    <row r="17" spans="2:16" ht="147" customHeight="1" x14ac:dyDescent="0.3">
      <c r="B17" s="13" t="s">
        <v>20</v>
      </c>
      <c r="C17" s="14" t="s">
        <v>41</v>
      </c>
      <c r="D17" s="15" t="s">
        <v>10</v>
      </c>
      <c r="E17" s="16" t="s">
        <v>91</v>
      </c>
      <c r="F17" s="18" t="s">
        <v>73</v>
      </c>
      <c r="G17" s="2" t="s">
        <v>69</v>
      </c>
      <c r="H17" s="2" t="s">
        <v>69</v>
      </c>
      <c r="I17" s="2" t="s">
        <v>69</v>
      </c>
      <c r="J17" s="2" t="s">
        <v>69</v>
      </c>
      <c r="K17" s="29" t="str">
        <f t="shared" si="1"/>
        <v/>
      </c>
      <c r="L17" s="29" t="str">
        <f t="shared" si="2"/>
        <v/>
      </c>
      <c r="M17" s="30" t="str">
        <f t="shared" si="0"/>
        <v>Review</v>
      </c>
      <c r="N17" s="5"/>
      <c r="O17" s="5"/>
      <c r="P17" s="5"/>
    </row>
    <row r="18" spans="2:16" ht="147" customHeight="1" x14ac:dyDescent="0.3">
      <c r="B18" s="13" t="s">
        <v>14</v>
      </c>
      <c r="C18" s="14" t="s">
        <v>34</v>
      </c>
      <c r="D18" s="16" t="s">
        <v>10</v>
      </c>
      <c r="E18" s="16" t="s">
        <v>91</v>
      </c>
      <c r="F18" s="16" t="s">
        <v>8</v>
      </c>
      <c r="G18" s="2" t="s">
        <v>69</v>
      </c>
      <c r="H18" s="2" t="s">
        <v>69</v>
      </c>
      <c r="I18" s="2" t="s">
        <v>69</v>
      </c>
      <c r="J18" s="2" t="s">
        <v>69</v>
      </c>
      <c r="K18" s="29" t="str">
        <f t="shared" si="1"/>
        <v/>
      </c>
      <c r="L18" s="29" t="str">
        <f t="shared" si="2"/>
        <v/>
      </c>
      <c r="M18" s="30" t="str">
        <f t="shared" si="0"/>
        <v>Review</v>
      </c>
      <c r="N18" s="5"/>
      <c r="O18" s="5"/>
      <c r="P18" s="5"/>
    </row>
    <row r="19" spans="2:16" ht="147" customHeight="1" x14ac:dyDescent="0.3">
      <c r="B19" s="13" t="s">
        <v>56</v>
      </c>
      <c r="C19" s="14" t="s">
        <v>57</v>
      </c>
      <c r="D19" s="19" t="s">
        <v>58</v>
      </c>
      <c r="E19" s="17" t="s">
        <v>51</v>
      </c>
      <c r="F19" s="17" t="s">
        <v>74</v>
      </c>
      <c r="G19" s="2" t="s">
        <v>69</v>
      </c>
      <c r="H19" s="2" t="s">
        <v>69</v>
      </c>
      <c r="I19" s="2" t="s">
        <v>69</v>
      </c>
      <c r="J19" s="2" t="s">
        <v>69</v>
      </c>
      <c r="K19" s="29" t="str">
        <f t="shared" si="1"/>
        <v/>
      </c>
      <c r="L19" s="29" t="str">
        <f t="shared" si="2"/>
        <v/>
      </c>
      <c r="M19" s="30" t="str">
        <f t="shared" si="0"/>
        <v>Review</v>
      </c>
      <c r="N19" s="5"/>
      <c r="O19" s="5"/>
      <c r="P19" s="5"/>
    </row>
    <row r="20" spans="2:16" ht="147" customHeight="1" x14ac:dyDescent="0.3">
      <c r="B20" s="13" t="s">
        <v>21</v>
      </c>
      <c r="C20" s="14" t="s">
        <v>35</v>
      </c>
      <c r="D20" s="19" t="s">
        <v>11</v>
      </c>
      <c r="E20" s="18" t="s">
        <v>90</v>
      </c>
      <c r="F20" s="18" t="s">
        <v>75</v>
      </c>
      <c r="G20" s="2" t="s">
        <v>69</v>
      </c>
      <c r="H20" s="2" t="s">
        <v>69</v>
      </c>
      <c r="I20" s="2" t="s">
        <v>69</v>
      </c>
      <c r="J20" s="2" t="s">
        <v>69</v>
      </c>
      <c r="K20" s="29" t="str">
        <f t="shared" si="1"/>
        <v/>
      </c>
      <c r="L20" s="29" t="str">
        <f t="shared" si="2"/>
        <v/>
      </c>
      <c r="M20" s="30" t="str">
        <f t="shared" si="0"/>
        <v>Review</v>
      </c>
      <c r="N20" s="5"/>
      <c r="O20" s="5"/>
      <c r="P20" s="5"/>
    </row>
    <row r="21" spans="2:16" ht="147" customHeight="1" x14ac:dyDescent="0.3">
      <c r="B21" s="13" t="s">
        <v>54</v>
      </c>
      <c r="C21" s="14" t="s">
        <v>55</v>
      </c>
      <c r="D21" s="19" t="s">
        <v>53</v>
      </c>
      <c r="E21" s="18" t="s">
        <v>90</v>
      </c>
      <c r="F21" s="17" t="s">
        <v>76</v>
      </c>
      <c r="G21" s="2" t="s">
        <v>69</v>
      </c>
      <c r="H21" s="2" t="s">
        <v>69</v>
      </c>
      <c r="I21" s="2" t="s">
        <v>69</v>
      </c>
      <c r="J21" s="2" t="s">
        <v>69</v>
      </c>
      <c r="K21" s="29" t="str">
        <f t="shared" si="1"/>
        <v/>
      </c>
      <c r="L21" s="29" t="str">
        <f t="shared" si="2"/>
        <v/>
      </c>
      <c r="M21" s="30" t="str">
        <f t="shared" si="0"/>
        <v>Review</v>
      </c>
      <c r="N21" s="5"/>
      <c r="O21" s="5"/>
      <c r="P21" s="5"/>
    </row>
    <row r="22" spans="2:16" ht="147" customHeight="1" x14ac:dyDescent="0.3">
      <c r="B22" s="13" t="s">
        <v>22</v>
      </c>
      <c r="C22" s="14" t="s">
        <v>42</v>
      </c>
      <c r="D22" s="19" t="s">
        <v>11</v>
      </c>
      <c r="E22" s="17" t="s">
        <v>90</v>
      </c>
      <c r="F22" s="17" t="s">
        <v>5</v>
      </c>
      <c r="G22" s="2" t="s">
        <v>69</v>
      </c>
      <c r="H22" s="2" t="s">
        <v>69</v>
      </c>
      <c r="I22" s="2" t="s">
        <v>69</v>
      </c>
      <c r="J22" s="2" t="s">
        <v>69</v>
      </c>
      <c r="K22" s="29" t="str">
        <f t="shared" si="1"/>
        <v/>
      </c>
      <c r="L22" s="29" t="str">
        <f t="shared" si="2"/>
        <v/>
      </c>
      <c r="M22" s="30" t="str">
        <f>IF(K22="Minor",
   "Submission by the operator of an action plan within 30 days",
IF(K22="Major",
   "No reference to organic production in the labelling and advertising of the entire lot or production run concerned." &amp; CHAR(10) &amp;
   "Prohibition, for a specified period, on the marketing of the product in question." &amp; CHAR(10) &amp;
   "New conversion period required." &amp; CHAR(10) &amp;
   "Limitation of the certificate’s scope/ Partial suspension." &amp; CHAR(10) &amp;
   "Improvement of the implementation of the precautionary measures and the controls that the operator has put in place to ensure compliance." &amp; CHAR(10) &amp; CHAR(10) &amp;
   "For NOP-USDA, see Proc-AA",
IF(K22="Critical",
   "No reference to organic production in the labelling and advertising of the entire lot or production run concerned." &amp; CHAR(10) &amp;
   "Prohibition, for a specified period, on the marketing of the product in question." &amp; CHAR(10) &amp;
   "New conversion period required." &amp; CHAR(10) &amp;
   "Limitation of the certificate’s scope/ Partial suspension." &amp; CHAR(10) &amp;
   "Improvement of the implementation of the precautionary measures and the controls that the operator has put in place to ensure compliance." &amp; CHAR(10) &amp;
   "Suspension of the certificate." &amp; CHAR(10) &amp;
   "Withdrawal/Cancellation of the certificate." &amp; CHAR(10) &amp; CHAR(10) &amp;
   "For NOP-USDA, see Proc-AA",
"Review")))</f>
        <v>Review</v>
      </c>
      <c r="N22" s="5"/>
      <c r="O22" s="5"/>
      <c r="P22" s="5"/>
    </row>
    <row r="23" spans="2:16" ht="147" customHeight="1" x14ac:dyDescent="0.3">
      <c r="B23" s="13" t="s">
        <v>26</v>
      </c>
      <c r="C23" s="14" t="s">
        <v>29</v>
      </c>
      <c r="D23" s="17"/>
      <c r="E23" s="17" t="s">
        <v>89</v>
      </c>
      <c r="F23" s="17" t="s">
        <v>80</v>
      </c>
      <c r="G23" s="2" t="s">
        <v>69</v>
      </c>
      <c r="H23" s="2" t="s">
        <v>69</v>
      </c>
      <c r="I23" s="2" t="s">
        <v>69</v>
      </c>
      <c r="J23" s="2" t="s">
        <v>69</v>
      </c>
      <c r="K23" s="29" t="str">
        <f t="shared" si="1"/>
        <v/>
      </c>
      <c r="L23" s="29" t="str">
        <f>IF(K23="Minor", "Notice of Noncompliance",
IF(OR(K23="Major", K23="Critical"), "Notice of Noncompliance",""))</f>
        <v/>
      </c>
      <c r="M23" s="31" t="str">
        <f>IF(K23="Minor",
   "Submission by the operator of an action plan within 30 days",
IF(K23="Major",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IF(K23="Critical",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&amp; CHAR(10) &amp;
   "Suspension of the certificate." &amp; CHAR(10) &amp;
   "Withdrawal/Cancellation of the certificate.",
"Review")))</f>
        <v>Review</v>
      </c>
      <c r="N23" s="5"/>
      <c r="O23" s="5"/>
      <c r="P23" s="5"/>
    </row>
    <row r="24" spans="2:16" ht="147" customHeight="1" x14ac:dyDescent="0.3">
      <c r="B24" s="13" t="s">
        <v>27</v>
      </c>
      <c r="C24" s="14" t="s">
        <v>37</v>
      </c>
      <c r="D24" s="17"/>
      <c r="E24" s="17" t="s">
        <v>89</v>
      </c>
      <c r="F24" s="17" t="s">
        <v>7</v>
      </c>
      <c r="G24" s="2" t="s">
        <v>69</v>
      </c>
      <c r="H24" s="2" t="s">
        <v>69</v>
      </c>
      <c r="I24" s="2" t="s">
        <v>69</v>
      </c>
      <c r="J24" s="2" t="s">
        <v>69</v>
      </c>
      <c r="K24" s="29" t="str">
        <f t="shared" si="1"/>
        <v/>
      </c>
      <c r="L24" s="29" t="str">
        <f t="shared" ref="L24:L26" si="3">IF(K24="Minor", "Notice of Noncompliance",
IF(OR(K24="Major", K24="Critical"), "Notice of Noncompliance",""))</f>
        <v/>
      </c>
      <c r="M24" s="31" t="str">
        <f>IF(K24="Minor",
   "Submission by the operator of an action plan within 30 days",
IF(K24="Major",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IF(K24="Critical",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&amp; CHAR(10) &amp;
   "Suspension of the certificate." &amp; CHAR(10) &amp;
   "Withdrawal/Cancellation of the certificate.",
"Review")))</f>
        <v>Review</v>
      </c>
      <c r="N24" s="5"/>
      <c r="O24" s="5"/>
      <c r="P24" s="5"/>
    </row>
    <row r="25" spans="2:16" ht="147" customHeight="1" x14ac:dyDescent="0.3">
      <c r="B25" s="13" t="s">
        <v>28</v>
      </c>
      <c r="C25" s="14" t="s">
        <v>38</v>
      </c>
      <c r="D25" s="17"/>
      <c r="E25" s="17" t="s">
        <v>89</v>
      </c>
      <c r="F25" s="18" t="s">
        <v>98</v>
      </c>
      <c r="G25" s="2" t="s">
        <v>69</v>
      </c>
      <c r="H25" s="2" t="s">
        <v>69</v>
      </c>
      <c r="I25" s="2" t="s">
        <v>69</v>
      </c>
      <c r="J25" s="2" t="s">
        <v>69</v>
      </c>
      <c r="K25" s="29" t="str">
        <f t="shared" si="1"/>
        <v/>
      </c>
      <c r="L25" s="29" t="str">
        <f t="shared" si="3"/>
        <v/>
      </c>
      <c r="M25" s="31" t="str">
        <f>IF(K25="Minor",
   "Submission by the operator of an action plan within 30 days",
IF(K25="Major",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IF(K25="Critical",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&amp; CHAR(10) &amp;
   "Suspension of the certificate." &amp; CHAR(10) &amp;
   "Withdrawal/Cancellation of the certificate.",
"Review")))</f>
        <v>Review</v>
      </c>
      <c r="N25" s="5"/>
      <c r="O25" s="5"/>
      <c r="P25" s="5"/>
    </row>
    <row r="26" spans="2:16" ht="147" customHeight="1" x14ac:dyDescent="0.3">
      <c r="B26" s="13" t="s">
        <v>78</v>
      </c>
      <c r="C26" s="14" t="s">
        <v>79</v>
      </c>
      <c r="D26" s="17"/>
      <c r="E26" s="17" t="s">
        <v>89</v>
      </c>
      <c r="F26" s="18" t="s">
        <v>99</v>
      </c>
      <c r="G26" s="2" t="s">
        <v>69</v>
      </c>
      <c r="H26" s="2" t="s">
        <v>69</v>
      </c>
      <c r="I26" s="2" t="s">
        <v>69</v>
      </c>
      <c r="J26" s="2" t="s">
        <v>69</v>
      </c>
      <c r="K26" s="29" t="str">
        <f t="shared" si="1"/>
        <v/>
      </c>
      <c r="L26" s="29" t="str">
        <f t="shared" si="3"/>
        <v/>
      </c>
      <c r="M26" s="31" t="str">
        <f>IF(K26="Minor",
   "Submission by the operator of an action plan within 30 days",
IF(K26="Major",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IF(K26="Critical",
   "No reference to organic production in the labelling and advertising of the entire lot or production run concerned." &amp; CHAR(10) &amp;
   "Prohibition, for a specified period, on the marketing of the product in question." &amp; CHAR(10) &amp;
   "Improvement of the implementation of the precautionary measures and the controls that the operator has put in place to ensure compliance." &amp; CHAR(10) &amp;
   "Suspension of the certificate." &amp; CHAR(10) &amp;
   "Withdrawal/Cancellation of the certificate.",
"Review")))</f>
        <v>Review</v>
      </c>
      <c r="N26" s="5"/>
      <c r="O26" s="5"/>
      <c r="P26" s="5"/>
    </row>
    <row r="27" spans="2:16" ht="147" customHeight="1" x14ac:dyDescent="0.3">
      <c r="B27" s="17"/>
      <c r="C27" s="17" t="s">
        <v>50</v>
      </c>
      <c r="D27" s="17"/>
      <c r="E27" s="17" t="s">
        <v>51</v>
      </c>
      <c r="F27" s="18" t="s">
        <v>77</v>
      </c>
      <c r="G27" s="16"/>
      <c r="H27" s="16"/>
      <c r="I27" s="16"/>
      <c r="J27" s="16"/>
      <c r="K27" s="32" t="s">
        <v>93</v>
      </c>
      <c r="L27" s="32" t="s">
        <v>65</v>
      </c>
      <c r="M27" s="30" t="s">
        <v>92</v>
      </c>
      <c r="N27" s="5"/>
      <c r="O27" s="5"/>
      <c r="P27" s="5"/>
    </row>
    <row r="28" spans="2:16" ht="167.4" customHeight="1" x14ac:dyDescent="0.3">
      <c r="B28" s="20"/>
      <c r="C28" s="20" t="s">
        <v>50</v>
      </c>
      <c r="D28" s="20"/>
      <c r="E28" s="20" t="s">
        <v>51</v>
      </c>
      <c r="F28" s="21" t="s">
        <v>70</v>
      </c>
      <c r="G28" s="20"/>
      <c r="H28" s="20"/>
      <c r="I28" s="20"/>
      <c r="J28" s="3" t="s">
        <v>69</v>
      </c>
      <c r="K28" s="33" t="str">
        <f>IF(OR(J28="Select",J28=""),"",
IF(J28="Yes","Major",
IF(J28="No","Critical","")))</f>
        <v/>
      </c>
      <c r="L28" s="33" t="str">
        <f>IF(K28="Minor", "Notice of Noncompliance",
IF(OR(K28="Major",K28= "Critical"), "Major Noncompliances – Denial or
Proposed Suspension/Revocation of Certification",""))</f>
        <v/>
      </c>
      <c r="M28" s="34" t="str">
        <f>IF(K28="Minor",
   "Submission by the operator of an action plan within 30 days",
IF(K28="Major",
   "No reference to organic production in the labelling and advertising of the entire lot or production run concerned." &amp; CHAR(10) &amp;
   "Prohibition, for a specified period, on the marketing of the product in question." &amp; CHAR(10) &amp;
   "New conversion period required." &amp; CHAR(10) &amp;
   "Limitation of the certificate’s scope/ Partial suspension." &amp; CHAR(10) &amp;
   "Improvement of the implementation of the precautionary measures and the controls that the operator has put in place to ensure compliance." &amp; CHAR(10) &amp;
   "Suspension of the certificate." &amp; CHAR(10) &amp;
   "Withdrawal/Cancellation of the certificate." &amp; CHAR(10) &amp; CHAR(10) &amp;
   "For NOP-USDA, see Proc-AA",
IF(K28="Critical",
   "No reference to organic production in the labelling and advertising of the entire lot or production run concerned." &amp; CHAR(10) &amp;
   "Prohibition, for a specified period, on the marketing of the product in question." &amp; CHAR(10) &amp;
   "New conversion period required." &amp; CHAR(10) &amp;
   "Limitation of the certificate’s scope/ Partial suspension." &amp; CHAR(10) &amp;
   "Improvement of the implementation of the precautionary measures and the controls that the operator has put in place to ensure compliance." &amp; CHAR(10) &amp;
   "Suspension of the certificate." &amp; CHAR(10) &amp;
   "Withdrawal/Cancellation of the certificate." &amp; CHAR(10) &amp; CHAR(10) &amp;
   "For NOP-USDA, see Proc-AA",
"Review")))</f>
        <v>Review</v>
      </c>
      <c r="N28" s="5"/>
      <c r="O28" s="5"/>
      <c r="P28" s="5"/>
    </row>
    <row r="29" spans="2:16" ht="93" customHeight="1" x14ac:dyDescent="0.3">
      <c r="B29" s="22" t="s">
        <v>24</v>
      </c>
      <c r="C29" s="21" t="s">
        <v>36</v>
      </c>
      <c r="D29" s="20"/>
      <c r="E29" s="20" t="s">
        <v>51</v>
      </c>
      <c r="F29" s="21" t="s">
        <v>6</v>
      </c>
      <c r="G29" s="20"/>
      <c r="H29" s="20"/>
      <c r="I29" s="20"/>
      <c r="J29" s="20"/>
      <c r="K29" s="35" t="s">
        <v>44</v>
      </c>
      <c r="L29" s="35" t="s">
        <v>46</v>
      </c>
      <c r="M29" s="34" t="s">
        <v>67</v>
      </c>
      <c r="N29" s="5"/>
      <c r="O29" s="5"/>
      <c r="P29" s="5"/>
    </row>
    <row r="30" spans="2:16" ht="60.6" customHeight="1" x14ac:dyDescent="0.3">
      <c r="B30" s="20"/>
      <c r="C30" s="20" t="s">
        <v>49</v>
      </c>
      <c r="D30" s="20"/>
      <c r="E30" s="20" t="s">
        <v>51</v>
      </c>
      <c r="F30" s="21" t="s">
        <v>101</v>
      </c>
      <c r="G30" s="20"/>
      <c r="H30" s="20"/>
      <c r="I30" s="20"/>
      <c r="J30" s="20"/>
      <c r="K30" s="35" t="s">
        <v>93</v>
      </c>
      <c r="L30" s="35" t="s">
        <v>66</v>
      </c>
      <c r="M30" s="34" t="s">
        <v>68</v>
      </c>
      <c r="N30" s="5"/>
      <c r="O30" s="5"/>
      <c r="P30" s="5"/>
    </row>
    <row r="31" spans="2:16" ht="60.6" customHeight="1" x14ac:dyDescent="0.3">
      <c r="B31" s="20"/>
      <c r="C31" s="20" t="s">
        <v>49</v>
      </c>
      <c r="D31" s="20"/>
      <c r="E31" s="20" t="s">
        <v>51</v>
      </c>
      <c r="F31" s="21" t="s">
        <v>102</v>
      </c>
      <c r="G31" s="20"/>
      <c r="H31" s="20"/>
      <c r="I31" s="20"/>
      <c r="J31" s="20"/>
      <c r="K31" s="35" t="s">
        <v>44</v>
      </c>
      <c r="L31" s="35" t="s">
        <v>46</v>
      </c>
      <c r="M31" s="34" t="s">
        <v>68</v>
      </c>
      <c r="N31" s="5"/>
      <c r="O31" s="5"/>
      <c r="P31" s="5"/>
    </row>
    <row r="32" spans="2:16" ht="60.6" customHeight="1" x14ac:dyDescent="0.3">
      <c r="B32" s="20"/>
      <c r="C32" s="20" t="s">
        <v>49</v>
      </c>
      <c r="D32" s="20"/>
      <c r="E32" s="20" t="s">
        <v>51</v>
      </c>
      <c r="F32" s="21" t="s">
        <v>103</v>
      </c>
      <c r="G32" s="20"/>
      <c r="H32" s="20"/>
      <c r="I32" s="20"/>
      <c r="J32" s="20"/>
      <c r="K32" s="35" t="s">
        <v>44</v>
      </c>
      <c r="L32" s="35" t="s">
        <v>46</v>
      </c>
      <c r="M32" s="34" t="s">
        <v>67</v>
      </c>
      <c r="N32" s="5"/>
      <c r="O32" s="5"/>
      <c r="P32" s="5"/>
    </row>
    <row r="33" spans="2:16" ht="60.6" customHeight="1" x14ac:dyDescent="0.3">
      <c r="B33" s="20"/>
      <c r="C33" s="20" t="s">
        <v>49</v>
      </c>
      <c r="D33" s="20"/>
      <c r="E33" s="20" t="s">
        <v>51</v>
      </c>
      <c r="F33" s="21" t="s">
        <v>104</v>
      </c>
      <c r="G33" s="20"/>
      <c r="H33" s="20"/>
      <c r="I33" s="20"/>
      <c r="J33" s="20"/>
      <c r="K33" s="35" t="s">
        <v>44</v>
      </c>
      <c r="L33" s="35" t="s">
        <v>46</v>
      </c>
      <c r="M33" s="34" t="s">
        <v>67</v>
      </c>
      <c r="N33" s="5"/>
      <c r="O33" s="5"/>
      <c r="P33" s="5"/>
    </row>
    <row r="34" spans="2:16" ht="60.6" customHeight="1" x14ac:dyDescent="0.3">
      <c r="B34" s="20" t="s">
        <v>23</v>
      </c>
      <c r="C34" s="20" t="s">
        <v>52</v>
      </c>
      <c r="D34" s="20" t="s">
        <v>12</v>
      </c>
      <c r="E34" s="20" t="s">
        <v>51</v>
      </c>
      <c r="F34" s="21" t="s">
        <v>105</v>
      </c>
      <c r="G34" s="20"/>
      <c r="H34" s="20"/>
      <c r="I34" s="20"/>
      <c r="J34" s="20"/>
      <c r="K34" s="35" t="s">
        <v>44</v>
      </c>
      <c r="L34" s="35" t="s">
        <v>46</v>
      </c>
      <c r="M34" s="34" t="s">
        <v>67</v>
      </c>
      <c r="N34" s="5"/>
      <c r="O34" s="5"/>
      <c r="P34" s="5"/>
    </row>
    <row r="35" spans="2:16" ht="60.6" customHeight="1" x14ac:dyDescent="0.3">
      <c r="B35" s="20"/>
      <c r="C35" s="20" t="s">
        <v>49</v>
      </c>
      <c r="D35" s="20"/>
      <c r="E35" s="20" t="s">
        <v>51</v>
      </c>
      <c r="F35" s="21" t="s">
        <v>106</v>
      </c>
      <c r="G35" s="20"/>
      <c r="H35" s="20"/>
      <c r="I35" s="20"/>
      <c r="J35" s="20"/>
      <c r="K35" s="35" t="s">
        <v>44</v>
      </c>
      <c r="L35" s="35" t="s">
        <v>46</v>
      </c>
      <c r="M35" s="34" t="s">
        <v>67</v>
      </c>
      <c r="N35" s="5"/>
      <c r="O35" s="5"/>
      <c r="P35" s="5"/>
    </row>
    <row r="36" spans="2:16" ht="60.6" customHeight="1" x14ac:dyDescent="0.3">
      <c r="B36" s="20"/>
      <c r="C36" s="20" t="s">
        <v>49</v>
      </c>
      <c r="D36" s="20"/>
      <c r="E36" s="20" t="s">
        <v>51</v>
      </c>
      <c r="F36" s="21" t="s">
        <v>107</v>
      </c>
      <c r="G36" s="20"/>
      <c r="H36" s="20"/>
      <c r="I36" s="20"/>
      <c r="J36" s="20"/>
      <c r="K36" s="35" t="s">
        <v>44</v>
      </c>
      <c r="L36" s="35" t="s">
        <v>46</v>
      </c>
      <c r="M36" s="34" t="s">
        <v>67</v>
      </c>
      <c r="N36" s="5"/>
      <c r="O36" s="5"/>
      <c r="P36" s="5"/>
    </row>
    <row r="37" spans="2:16" ht="60.6" customHeight="1" x14ac:dyDescent="0.3">
      <c r="B37" s="20"/>
      <c r="C37" s="20" t="s">
        <v>49</v>
      </c>
      <c r="D37" s="20"/>
      <c r="E37" s="20" t="s">
        <v>51</v>
      </c>
      <c r="F37" s="21" t="s">
        <v>64</v>
      </c>
      <c r="G37" s="20"/>
      <c r="H37" s="20"/>
      <c r="I37" s="20"/>
      <c r="J37" s="20"/>
      <c r="K37" s="35" t="s">
        <v>44</v>
      </c>
      <c r="L37" s="35" t="s">
        <v>46</v>
      </c>
      <c r="M37" s="34" t="s">
        <v>67</v>
      </c>
      <c r="N37" s="5"/>
      <c r="O37" s="5"/>
      <c r="P37" s="5"/>
    </row>
    <row r="38" spans="2:16" ht="93" customHeight="1" x14ac:dyDescent="0.3">
      <c r="B38" s="20" t="s">
        <v>25</v>
      </c>
      <c r="C38" s="20" t="s">
        <v>49</v>
      </c>
      <c r="D38" s="20"/>
      <c r="E38" s="20" t="s">
        <v>51</v>
      </c>
      <c r="F38" s="21" t="s">
        <v>100</v>
      </c>
      <c r="G38" s="20"/>
      <c r="H38" s="20"/>
      <c r="I38" s="20"/>
      <c r="J38" s="20"/>
      <c r="K38" s="35" t="s">
        <v>44</v>
      </c>
      <c r="L38" s="35" t="s">
        <v>46</v>
      </c>
      <c r="M38" s="34" t="s">
        <v>67</v>
      </c>
      <c r="N38" s="5"/>
      <c r="O38" s="5"/>
      <c r="P38" s="5"/>
    </row>
    <row r="40" spans="2:16" ht="15" thickBot="1" x14ac:dyDescent="0.35"/>
    <row r="41" spans="2:16" s="24" customFormat="1" ht="28.8" customHeight="1" thickBot="1" x14ac:dyDescent="0.35">
      <c r="B41" s="39" t="s">
        <v>97</v>
      </c>
      <c r="C41" s="40"/>
      <c r="D41" s="41"/>
      <c r="E41" s="25" t="s">
        <v>82</v>
      </c>
      <c r="F41" s="26" t="s">
        <v>83</v>
      </c>
      <c r="G41" s="26" t="s">
        <v>94</v>
      </c>
      <c r="H41" s="39" t="s">
        <v>95</v>
      </c>
      <c r="I41" s="41"/>
      <c r="J41" s="25" t="s">
        <v>85</v>
      </c>
      <c r="K41" s="37" t="s">
        <v>86</v>
      </c>
      <c r="L41" s="38"/>
      <c r="M41" s="27" t="s">
        <v>84</v>
      </c>
    </row>
    <row r="44" spans="2:16" s="23" customFormat="1" x14ac:dyDescent="0.3"/>
    <row r="45" spans="2:16" s="23" customFormat="1" x14ac:dyDescent="0.3"/>
  </sheetData>
  <sheetProtection algorithmName="SHA-512" hashValue="tQZT5lE4GrmhkzKwPmvnph1CbK7cMSbIdwMzJ5pl5lecT+R8S2ROsRm3tSBc7Zo8L4WbnWiQFxvM1RZ4gah+3A==" saltValue="rw3vqoylAJBhVh9+j22xgQ==" spinCount="100000" sheet="1" objects="1" scenarios="1" formatRows="0" autoFilter="0"/>
  <autoFilter ref="A8:P8" xr:uid="{14467626-A007-472D-A130-0A753C7EB964}"/>
  <mergeCells count="14">
    <mergeCell ref="E2:M5"/>
    <mergeCell ref="K41:L41"/>
    <mergeCell ref="B41:D41"/>
    <mergeCell ref="H41:I41"/>
    <mergeCell ref="B7:D7"/>
    <mergeCell ref="I7:I8"/>
    <mergeCell ref="K7:K8"/>
    <mergeCell ref="L7:L8"/>
    <mergeCell ref="E7:E8"/>
    <mergeCell ref="M7:M8"/>
    <mergeCell ref="J7:J8"/>
    <mergeCell ref="H7:H8"/>
    <mergeCell ref="G7:G8"/>
    <mergeCell ref="F7:F8"/>
  </mergeCells>
  <dataValidations count="1">
    <dataValidation type="list" showInputMessage="1" showErrorMessage="1" sqref="G9:J26 J28" xr:uid="{A4A8D7B7-B8F9-47B1-8E29-AE167815DF06}">
      <formula1>"Select, Yes, No"</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Sanctions Catalogue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2026-04-24T18:20:29Z</dcterms:created>
  <dcterms:modified xsi:type="dcterms:W3CDTF">2026-04-24T18:20:38Z</dcterms:modified>
</cp:coreProperties>
</file>